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808" yWindow="65524" windowWidth="13740" windowHeight="11628" activeTab="0"/>
  </bookViews>
  <sheets>
    <sheet name="MSW Report" sheetId="1" r:id="rId1"/>
  </sheets>
  <definedNames>
    <definedName name="_xlnm.Print_Area" localSheetId="0">'MSW Report'!$B$1:$N$54</definedName>
  </definedNames>
  <calcPr fullCalcOnLoad="1"/>
</workbook>
</file>

<file path=xl/sharedStrings.xml><?xml version="1.0" encoding="utf-8"?>
<sst xmlns="http://schemas.openxmlformats.org/spreadsheetml/2006/main" count="38" uniqueCount="23">
  <si>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</si>
  <si>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</si>
  <si>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</si>
  <si>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</si>
  <si>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</si>
  <si>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</si>
  <si>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</si>
  <si>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</si>
  <si>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</si>
  <si>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</si>
  <si>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</si>
  <si>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</si>
  <si>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Fiscal Year</t>
  </si>
  <si>
    <t>Deviation from AVG</t>
  </si>
  <si>
    <t>FY 14 Actual</t>
  </si>
  <si>
    <t>FY 15 Actual</t>
  </si>
  <si>
    <t>FY 16 Actual</t>
  </si>
  <si>
    <t>FY 17 Actual</t>
  </si>
  <si>
    <t>Recyclables Tonnage by Month</t>
  </si>
  <si>
    <t>Recyclables Cumulative Tonnage by Fiscal Year</t>
  </si>
  <si>
    <t>AVG FY 14 - 17</t>
  </si>
  <si>
    <t>FY 18 Actual</t>
  </si>
  <si>
    <t>North Canaan Recyclables - February 2018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</si>
</sst>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_(* #,##0.0_);_(* \(#,##0.0\);_(* &quot;-&quot;??_);_(@_)"/>
    <numFmt numFmtId="166" formatCode="_(* #,##0_);_(* \(#,##0\);_(* &quot;-&quot;??_);_(@_)"/>
    <numFmt numFmtId="167" formatCode="0.0%"/>
    <numFmt numFmtId="168" formatCode="mm/dd/yy"/>
    <numFmt numFmtId="169" formatCode="0.0"/>
    <numFmt numFmtId="170" formatCode="_(* #,##0.000_);_(* \(#,##0.000\);_(* &quot;-&quot;??_);_(@_)"/>
    <numFmt numFmtId="171" formatCode="_(* #,##0.0_);_(* \(#,##0.0\);_(* &quot;-&quot;?_);_(@_)"/>
    <numFmt numFmtId="172" formatCode="_(* #,##0.0000_);_(* \(#,##0.0000\);_(* &quot;-&quot;??_);_(@_)"/>
    <numFmt numFmtId="173" formatCode="_(* #,##0.00000_);_(* \(#,##0.00000\);_(* &quot;-&quot;??_);_(@_)"/>
    <numFmt numFmtId="174" formatCode="_(* #,##0.000000_);_(* \(#,##0.000000\);_(* &quot;-&quot;??_);_(@_)"/>
    <numFmt numFmtId="175" formatCode="_(* #,##0.0000000_);_(* \(#,##0.0000000\);_(* &quot;-&quot;??_);_(@_)"/>
    <numFmt numFmtId="176" formatCode="mmmm\-yy"/>
    <numFmt numFmtId="177" formatCode="m&quot;/&quot;dd&quot;/&quot;yy"/>
    <numFmt numFmtId="178" formatCode="hh&quot;:&quot;mm\ AM/PM"/>
    <numFmt numFmtId="179" formatCode="#,##0.00_);\-#,##0.00"/>
    <numFmt numFmtId="180" formatCode="#,##0.0"/>
    <numFmt numFmtId="181" formatCode="###0"/>
    <numFmt numFmtId="182" formatCode="\+#,##0"/>
    <numFmt numFmtId="183" formatCode="#,##0.#####"/>
    <numFmt numFmtId="184" formatCode="mm/dd/yyyy"/>
    <numFmt numFmtId="185" formatCode="mm/dd/yy\ hh:mm\ AM/PM"/>
    <numFmt numFmtId="186" formatCode="mmm"/>
    <numFmt numFmtId="187" formatCode="mm\-dd\-yy"/>
    <numFmt numFmtId="188" formatCode="mmm\-dd\-yyyy"/>
    <numFmt numFmtId="189" formatCode="dd\ mmmm\,\ yyyy"/>
    <numFmt numFmtId="190" formatCode="mm\.dd\.yy"/>
    <numFmt numFmtId="191" formatCode="mmmm\ dd\,\ yyyy"/>
    <numFmt numFmtId="192" formatCode="mm/dd/yy\ hh:mm:ss"/>
    <numFmt numFmtId="193" formatCode="hh:mm\ AM/PM"/>
    <numFmt numFmtId="194" formatCode="hh:mm:ss"/>
    <numFmt numFmtId="195" formatCode="hh:mm"/>
    <numFmt numFmtId="196" formatCode="0.00000"/>
    <numFmt numFmtId="197" formatCode="_(* #,##0.00_);_(* \(#,##0.00\);_(* &quot;-&quot;_);_(@_)"/>
    <numFmt numFmtId="198" formatCode="&quot;$&quot;#,##0;\-&quot;$&quot;#,##0"/>
    <numFmt numFmtId="199" formatCode="&quot;$&quot;#,##0;[Red]\-&quot;$&quot;#,##0"/>
    <numFmt numFmtId="200" formatCode="&quot;$&quot;#,##0.00;\-&quot;$&quot;#,##0.00"/>
    <numFmt numFmtId="201" formatCode="&quot;$&quot;#,##0.00;[Red]\-&quot;$&quot;#,##0.00"/>
    <numFmt numFmtId="202" formatCode="_-&quot;$&quot;* #,##0_-;\-&quot;$&quot;* #,##0_-;_-&quot;$&quot;* &quot;-&quot;_-;_-@_-"/>
    <numFmt numFmtId="203" formatCode="_-* #,##0_-;\-* #,##0_-;_-* &quot;-&quot;_-;_-@_-"/>
    <numFmt numFmtId="204" formatCode="_-&quot;$&quot;* #,##0.00_-;\-&quot;$&quot;* #,##0.00_-;_-&quot;$&quot;* &quot;-&quot;??_-;_-@_-"/>
    <numFmt numFmtId="205" formatCode="_-* #,##0.00_-;\-* #,##0.00_-;_-* &quot;-&quot;??_-;_-@_-"/>
    <numFmt numFmtId="206" formatCode="General_)"/>
    <numFmt numFmtId="207" formatCode="#,##0.000_);\(#,##0.000\)"/>
    <numFmt numFmtId="208" formatCode="#,##0.0_);\(#,##0.0\)"/>
    <numFmt numFmtId="209" formatCode="0.000%"/>
    <numFmt numFmtId="210" formatCode="0.0000%"/>
    <numFmt numFmtId="211" formatCode="0.00000%"/>
    <numFmt numFmtId="212" formatCode="0.000000%"/>
    <numFmt numFmtId="213" formatCode="0.00000000000000000%"/>
    <numFmt numFmtId="214" formatCode="00"/>
    <numFmt numFmtId="215" formatCode="_(* #,##0.0_);_(* \(#,##0.0\);_(* &quot;-&quot;_);_(@_)"/>
    <numFmt numFmtId="216" formatCode="#,##0.0000_);\(#,##0.0000\)"/>
    <numFmt numFmtId="217" formatCode="mmm\-yyyy"/>
    <numFmt numFmtId="218" formatCode="#,##0.000"/>
    <numFmt numFmtId="219" formatCode="m"/>
    <numFmt numFmtId="220" formatCode="mm"/>
    <numFmt numFmtId="221" formatCode="##0.0_%\);\(##0.0%\)"/>
    <numFmt numFmtId="222" formatCode="##0.0%;\(##0.0%\)"/>
    <numFmt numFmtId="223" formatCode="##0%;\(##0%\)"/>
    <numFmt numFmtId="224" formatCode="&quot;Yes&quot;;&quot;Yes&quot;;&quot;No&quot;"/>
    <numFmt numFmtId="225" formatCode="&quot;True&quot;;&quot;True&quot;;&quot;False&quot;"/>
    <numFmt numFmtId="226" formatCode="&quot;On&quot;;&quot;On&quot;;&quot;Off&quot;"/>
    <numFmt numFmtId="227" formatCode="[$€-2]\ #,##0.00_);[Red]\([$€-2]\ #,##0.00\)"/>
  </numFmts>
  <fonts count="4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12"/>
      <color indexed="9"/>
      <name val="Arial"/>
      <family val="2"/>
    </font>
    <font>
      <sz val="15.5"/>
      <color indexed="8"/>
      <name val="Arial"/>
      <family val="0"/>
    </font>
    <font>
      <sz val="10"/>
      <color indexed="8"/>
      <name val="Arial"/>
      <family val="0"/>
    </font>
    <font>
      <sz val="3.5"/>
      <color indexed="8"/>
      <name val="Arial"/>
      <family val="0"/>
    </font>
    <font>
      <sz val="2.5"/>
      <color indexed="8"/>
      <name val="Arial"/>
      <family val="0"/>
    </font>
    <font>
      <sz val="1.5"/>
      <color indexed="8"/>
      <name val="Arial"/>
      <family val="0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3" fontId="4" fillId="0" borderId="0" xfId="0" applyNumberFormat="1" applyFont="1" applyFill="1" applyAlignment="1">
      <alignment horizontal="left" vertical="top"/>
    </xf>
    <xf numFmtId="3" fontId="4" fillId="0" borderId="0" xfId="0" applyNumberFormat="1" applyFont="1" applyFill="1" applyAlignment="1">
      <alignment horizontal="center" vertical="top"/>
    </xf>
    <xf numFmtId="3" fontId="6" fillId="0" borderId="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186" fontId="3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37" fontId="0" fillId="0" borderId="10" xfId="42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49" fontId="0" fillId="0" borderId="0" xfId="0" applyNumberFormat="1" applyFill="1" applyAlignment="1">
      <alignment/>
    </xf>
    <xf numFmtId="0" fontId="6" fillId="0" borderId="11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/>
    </xf>
    <xf numFmtId="37" fontId="0" fillId="0" borderId="0" xfId="0" applyNumberFormat="1" applyAlignment="1">
      <alignment/>
    </xf>
    <xf numFmtId="0" fontId="7" fillId="0" borderId="0" xfId="0" applyFont="1" applyFill="1" applyBorder="1" applyAlignment="1">
      <alignment/>
    </xf>
    <xf numFmtId="0" fontId="0" fillId="0" borderId="12" xfId="0" applyFont="1" applyFill="1" applyBorder="1" applyAlignment="1">
      <alignment vertical="center"/>
    </xf>
    <xf numFmtId="37" fontId="0" fillId="0" borderId="12" xfId="42" applyNumberFormat="1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37" fontId="0" fillId="0" borderId="13" xfId="42" applyNumberFormat="1" applyFont="1" applyFill="1" applyBorder="1" applyAlignment="1">
      <alignment vertical="center"/>
    </xf>
    <xf numFmtId="0" fontId="0" fillId="32" borderId="12" xfId="0" applyFont="1" applyFill="1" applyBorder="1" applyAlignment="1">
      <alignment vertical="center"/>
    </xf>
    <xf numFmtId="37" fontId="0" fillId="32" borderId="12" xfId="42" applyNumberFormat="1" applyFont="1" applyFill="1" applyBorder="1" applyAlignment="1">
      <alignment vertical="center"/>
    </xf>
    <xf numFmtId="223" fontId="0" fillId="0" borderId="10" xfId="42" applyNumberFormat="1" applyFont="1" applyFill="1" applyBorder="1" applyAlignment="1">
      <alignment vertical="center"/>
    </xf>
    <xf numFmtId="37" fontId="0" fillId="0" borderId="0" xfId="0" applyNumberFormat="1" applyFill="1" applyAlignment="1">
      <alignment/>
    </xf>
    <xf numFmtId="0" fontId="6" fillId="0" borderId="0" xfId="0" applyFont="1" applyFill="1" applyBorder="1" applyAlignment="1">
      <alignment vertical="center"/>
    </xf>
    <xf numFmtId="3" fontId="8" fillId="0" borderId="0" xfId="0" applyNumberFormat="1" applyFont="1" applyFill="1" applyAlignment="1">
      <alignment horizontal="left" vertical="top"/>
    </xf>
    <xf numFmtId="37" fontId="0" fillId="0" borderId="14" xfId="44" applyNumberFormat="1" applyFont="1" applyFill="1" applyBorder="1" applyAlignment="1">
      <alignment vertical="center"/>
    </xf>
    <xf numFmtId="37" fontId="0" fillId="32" borderId="12" xfId="44" applyNumberFormat="1" applyFont="1" applyFill="1" applyBorder="1" applyAlignment="1">
      <alignment vertical="center"/>
    </xf>
    <xf numFmtId="37" fontId="0" fillId="0" borderId="12" xfId="44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" vertical="top"/>
    </xf>
    <xf numFmtId="0" fontId="4" fillId="0" borderId="0" xfId="0" applyFont="1" applyFill="1" applyBorder="1" applyAlignment="1">
      <alignment horizontal="center" vertical="center"/>
    </xf>
    <xf numFmtId="3" fontId="4" fillId="0" borderId="0" xfId="0" applyNumberFormat="1" applyFont="1" applyFill="1" applyAlignment="1">
      <alignment horizontal="right" vertical="top"/>
    </xf>
    <xf numFmtId="3" fontId="8" fillId="0" borderId="0" xfId="0" applyNumberFormat="1" applyFont="1" applyFill="1" applyAlignment="1">
      <alignment horizontal="right" vertical="top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275"/>
          <c:y val="0"/>
          <c:w val="0.91725"/>
          <c:h val="0.9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'MSW Report'!$B$19</c:f>
              <c:strCache>
                <c:ptCount val="1"/>
                <c:pt idx="0">
                  <c:v>FY 14 Actual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'MSW Report'!$C$18:$N$18</c:f>
              <c:strCache/>
            </c:strRef>
          </c:cat>
          <c:val>
            <c:numRef>
              <c:f>'MSW Report'!$C$19:$N$19</c:f>
              <c:numCache/>
            </c:numRef>
          </c:val>
        </c:ser>
        <c:ser>
          <c:idx val="1"/>
          <c:order val="1"/>
          <c:tx>
            <c:strRef>
              <c:f>'MSW Report'!$B$20</c:f>
              <c:strCache>
                <c:ptCount val="1"/>
                <c:pt idx="0">
                  <c:v>FY 15 Actual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'MSW Report'!$C$18:$N$18</c:f>
              <c:strCache/>
            </c:strRef>
          </c:cat>
          <c:val>
            <c:numRef>
              <c:f>'MSW Report'!$C$20:$N$20</c:f>
              <c:numCache/>
            </c:numRef>
          </c:val>
        </c:ser>
        <c:ser>
          <c:idx val="2"/>
          <c:order val="2"/>
          <c:tx>
            <c:strRef>
              <c:f>'MSW Report'!$B$21</c:f>
              <c:strCache>
                <c:ptCount val="1"/>
                <c:pt idx="0">
                  <c:v>FY 16 Actual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'MSW Report'!$C$18:$N$18</c:f>
              <c:strCache/>
            </c:strRef>
          </c:cat>
          <c:val>
            <c:numRef>
              <c:f>'MSW Report'!$C$21:$N$21</c:f>
              <c:numCache/>
            </c:numRef>
          </c:val>
        </c:ser>
        <c:ser>
          <c:idx val="3"/>
          <c:order val="3"/>
          <c:tx>
            <c:strRef>
              <c:f>'MSW Report'!$B$22</c:f>
              <c:strCache>
                <c:ptCount val="1"/>
                <c:pt idx="0">
                  <c:v>FY 17 Actual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'MSW Report'!$C$18:$N$18</c:f>
              <c:strCache/>
            </c:strRef>
          </c:cat>
          <c:val>
            <c:numRef>
              <c:f>'MSW Report'!$C$22:$N$22</c:f>
              <c:numCache/>
            </c:numRef>
          </c:val>
        </c:ser>
        <c:ser>
          <c:idx val="4"/>
          <c:order val="4"/>
          <c:tx>
            <c:strRef>
              <c:f>'MSW Report'!$B$24</c:f>
              <c:strCache>
                <c:ptCount val="1"/>
                <c:pt idx="0">
                  <c:v>FY 18 Actual</c:v>
                </c:pt>
              </c:strCache>
            </c:strRef>
          </c:tx>
          <c:spPr>
            <a:solidFill>
              <a:srgbClr val="FCD5B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'MSW Report'!$C$18:$N$18</c:f>
              <c:strCache/>
            </c:strRef>
          </c:cat>
          <c:val>
            <c:numRef>
              <c:f>'MSW Report'!$C$24:$N$24</c:f>
              <c:numCache/>
            </c:numRef>
          </c:val>
        </c:ser>
        <c:axId val="60035818"/>
        <c:axId val="3451451"/>
      </c:barChart>
      <c:lineChart>
        <c:grouping val="standard"/>
        <c:varyColors val="0"/>
        <c:ser>
          <c:idx val="5"/>
          <c:order val="5"/>
          <c:tx>
            <c:strRef>
              <c:f>'MSW Report'!$B$23</c:f>
              <c:strCache>
                <c:ptCount val="1"/>
                <c:pt idx="0">
                  <c:v>AVG FY 14 - 17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'MSW Report'!$C$18:$N$18</c:f>
              <c:strCache/>
            </c:strRef>
          </c:cat>
          <c:val>
            <c:numRef>
              <c:f>'MSW Report'!$C$23:$N$23</c:f>
              <c:numCache/>
            </c:numRef>
          </c:val>
          <c:smooth val="0"/>
        </c:ser>
        <c:axId val="60035818"/>
        <c:axId val="3451451"/>
      </c:lineChart>
      <c:catAx>
        <c:axId val="60035818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51451"/>
        <c:crosses val="autoZero"/>
        <c:auto val="1"/>
        <c:lblOffset val="100"/>
        <c:tickLblSkip val="1"/>
        <c:noMultiLvlLbl val="0"/>
      </c:catAx>
      <c:valAx>
        <c:axId val="34514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03581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1825"/>
          <c:y val="0.06225"/>
          <c:w val="0.11675"/>
          <c:h val="0.22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'MSW Report'!$B$19</c:f>
              <c:strCache>
                <c:ptCount val="1"/>
                <c:pt idx="0">
                  <c:v>FY 14 Actual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'MSW Report'!$C$18:$N$18</c:f>
              <c:strCache/>
            </c:strRef>
          </c:cat>
          <c:val>
            <c:numRef>
              <c:f>'MSW Report'!#REF!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'MSW Report'!$B$20</c:f>
              <c:strCache>
                <c:ptCount val="1"/>
                <c:pt idx="0">
                  <c:v>FY 15 Actual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'MSW Report'!$C$18:$N$18</c:f>
              <c:strCache/>
            </c:strRef>
          </c:cat>
          <c:val>
            <c:numRef>
              <c:f>'MSW Report'!#REF!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'MSW Report'!$B$21</c:f>
              <c:strCache>
                <c:ptCount val="1"/>
                <c:pt idx="0">
                  <c:v>FY 16 Actual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'MSW Report'!$C$18:$N$18</c:f>
              <c:strCache/>
            </c:strRef>
          </c:cat>
          <c:val>
            <c:numRef>
              <c:f>'MSW Report'!#REF!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3"/>
          <c:tx>
            <c:strRef>
              <c:f>'MSW Report'!$B$24</c:f>
              <c:strCache>
                <c:ptCount val="1"/>
                <c:pt idx="0">
                  <c:v>FY 18 Actual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'MSW Report'!$C$18:$N$18</c:f>
              <c:strCache/>
            </c:strRef>
          </c:cat>
          <c:val>
            <c:numRef>
              <c:f>'MSW Report'!#REF!</c:f>
              <c:numCache>
                <c:ptCount val="1"/>
                <c:pt idx="0">
                  <c:v>1</c:v>
                </c:pt>
              </c:numCache>
            </c:numRef>
          </c:val>
        </c:ser>
        <c:gapWidth val="180"/>
        <c:axId val="31063060"/>
        <c:axId val="11132085"/>
      </c:barChart>
      <c:lineChart>
        <c:grouping val="standard"/>
        <c:varyColors val="0"/>
        <c:ser>
          <c:idx val="5"/>
          <c:order val="4"/>
          <c:tx>
            <c:strRef>
              <c:f>'MSW Report'!$B$23</c:f>
              <c:strCache>
                <c:ptCount val="1"/>
                <c:pt idx="0">
                  <c:v>AVG FY 14 - 17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'MSW Report'!#REF!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1063060"/>
        <c:axId val="11132085"/>
      </c:lineChart>
      <c:catAx>
        <c:axId val="31063060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132085"/>
        <c:crosses val="autoZero"/>
        <c:auto val="1"/>
        <c:lblOffset val="100"/>
        <c:tickLblSkip val="1"/>
        <c:noMultiLvlLbl val="0"/>
      </c:catAx>
      <c:valAx>
        <c:axId val="111320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06306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28</xdr:row>
      <xdr:rowOff>9525</xdr:rowOff>
    </xdr:from>
    <xdr:to>
      <xdr:col>14</xdr:col>
      <xdr:colOff>9525</xdr:colOff>
      <xdr:row>53</xdr:row>
      <xdr:rowOff>0</xdr:rowOff>
    </xdr:to>
    <xdr:graphicFrame>
      <xdr:nvGraphicFramePr>
        <xdr:cNvPr id="1" name="Chart 1"/>
        <xdr:cNvGraphicFramePr/>
      </xdr:nvGraphicFramePr>
      <xdr:xfrm>
        <a:off x="619125" y="5924550"/>
        <a:ext cx="735330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54</xdr:row>
      <xdr:rowOff>0</xdr:rowOff>
    </xdr:from>
    <xdr:to>
      <xdr:col>14</xdr:col>
      <xdr:colOff>9525</xdr:colOff>
      <xdr:row>54</xdr:row>
      <xdr:rowOff>0</xdr:rowOff>
    </xdr:to>
    <xdr:graphicFrame>
      <xdr:nvGraphicFramePr>
        <xdr:cNvPr id="2" name="Chart 5"/>
        <xdr:cNvGraphicFramePr/>
      </xdr:nvGraphicFramePr>
      <xdr:xfrm>
        <a:off x="619125" y="10001250"/>
        <a:ext cx="73533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56"/>
  <sheetViews>
    <sheetView showGridLines="0" tabSelected="1" zoomScalePageLayoutView="0" workbookViewId="0" topLeftCell="A1">
      <selection activeCell="J14" sqref="J14"/>
    </sheetView>
  </sheetViews>
  <sheetFormatPr defaultColWidth="9.140625" defaultRowHeight="12.75"/>
  <cols>
    <col min="2" max="2" width="16.8515625" style="0" customWidth="1"/>
    <col min="3" max="12" width="7.7109375" style="0" customWidth="1"/>
    <col min="13" max="14" width="8.140625" style="0" bestFit="1" customWidth="1"/>
  </cols>
  <sheetData>
    <row r="1" spans="1:24" ht="24.75" customHeight="1">
      <c r="A1" s="3"/>
      <c r="B1" s="30" t="s">
        <v>22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5" hidden="1">
      <c r="A2" s="3"/>
      <c r="B2" s="32"/>
      <c r="C2" s="32"/>
      <c r="D2" s="32"/>
      <c r="E2" s="32"/>
      <c r="F2" s="32"/>
      <c r="G2" s="32"/>
      <c r="H2" s="32"/>
      <c r="I2" s="32"/>
      <c r="J2" s="32"/>
      <c r="K2" s="4"/>
      <c r="L2" s="5"/>
      <c r="M2" s="5"/>
      <c r="N2" s="5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5" hidden="1">
      <c r="A3" s="3"/>
      <c r="B3" s="33"/>
      <c r="C3" s="33"/>
      <c r="D3" s="33"/>
      <c r="E3" s="33"/>
      <c r="F3" s="33"/>
      <c r="G3" s="33"/>
      <c r="H3" s="33"/>
      <c r="I3" s="33"/>
      <c r="J3" s="33"/>
      <c r="K3" s="26"/>
      <c r="L3" s="5"/>
      <c r="M3" s="5"/>
      <c r="N3" s="5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12.75">
      <c r="A4" s="3"/>
      <c r="B4" s="2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12.75">
      <c r="A5" s="3"/>
      <c r="B5" s="2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ht="15">
      <c r="A6" s="3"/>
      <c r="B6" s="31" t="s">
        <v>18</v>
      </c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s="1" customFormat="1" ht="19.5" customHeight="1">
      <c r="A7" s="3"/>
      <c r="B7" s="7" t="s">
        <v>12</v>
      </c>
      <c r="C7" s="8" t="s">
        <v>0</v>
      </c>
      <c r="D7" s="8" t="s">
        <v>1</v>
      </c>
      <c r="E7" s="8" t="s">
        <v>2</v>
      </c>
      <c r="F7" s="8" t="s">
        <v>3</v>
      </c>
      <c r="G7" s="8" t="s">
        <v>4</v>
      </c>
      <c r="H7" s="8" t="s">
        <v>5</v>
      </c>
      <c r="I7" s="8" t="s">
        <v>6</v>
      </c>
      <c r="J7" s="8" t="s">
        <v>7</v>
      </c>
      <c r="K7" s="8" t="s">
        <v>8</v>
      </c>
      <c r="L7" s="8" t="s">
        <v>9</v>
      </c>
      <c r="M7" s="8" t="s">
        <v>10</v>
      </c>
      <c r="N7" s="8" t="s">
        <v>11</v>
      </c>
      <c r="O7" s="2"/>
      <c r="P7" s="3"/>
      <c r="Q7" s="3"/>
      <c r="R7" s="3"/>
      <c r="S7" s="3"/>
      <c r="T7" s="3"/>
      <c r="U7" s="3"/>
      <c r="V7" s="3"/>
      <c r="W7" s="3"/>
      <c r="X7" s="3"/>
    </row>
    <row r="8" spans="1:24" ht="18" customHeight="1">
      <c r="A8" s="3"/>
      <c r="B8" s="9" t="s">
        <v>14</v>
      </c>
      <c r="C8" s="27">
        <v>25.35</v>
      </c>
      <c r="D8" s="27">
        <v>16.85</v>
      </c>
      <c r="E8" s="27">
        <v>15.51</v>
      </c>
      <c r="F8" s="27">
        <v>12.97</v>
      </c>
      <c r="G8" s="27">
        <v>16.35</v>
      </c>
      <c r="H8" s="27">
        <v>22.43</v>
      </c>
      <c r="I8" s="27">
        <v>17.1</v>
      </c>
      <c r="J8" s="27">
        <v>15.48</v>
      </c>
      <c r="K8" s="27">
        <v>15.82</v>
      </c>
      <c r="L8" s="27">
        <v>12.16</v>
      </c>
      <c r="M8" s="27">
        <v>18.26</v>
      </c>
      <c r="N8" s="27">
        <v>17.67</v>
      </c>
      <c r="O8" s="2"/>
      <c r="P8" s="3"/>
      <c r="Q8" s="3"/>
      <c r="R8" s="3"/>
      <c r="S8" s="3"/>
      <c r="T8" s="3"/>
      <c r="U8" s="3"/>
      <c r="V8" s="3"/>
      <c r="W8" s="2"/>
      <c r="X8" s="2"/>
    </row>
    <row r="9" spans="1:24" ht="18" customHeight="1">
      <c r="A9" s="3"/>
      <c r="B9" s="17" t="s">
        <v>15</v>
      </c>
      <c r="C9" s="27">
        <v>20.78</v>
      </c>
      <c r="D9" s="27">
        <v>23.020000000000003</v>
      </c>
      <c r="E9" s="27">
        <v>17.89</v>
      </c>
      <c r="F9" s="27">
        <v>21.41</v>
      </c>
      <c r="G9" s="27">
        <v>11.92</v>
      </c>
      <c r="H9" s="27">
        <v>26.33</v>
      </c>
      <c r="I9" s="27">
        <v>16.43</v>
      </c>
      <c r="J9" s="27">
        <v>11.18</v>
      </c>
      <c r="K9" s="27">
        <v>17.89</v>
      </c>
      <c r="L9" s="27">
        <v>20.87</v>
      </c>
      <c r="M9" s="27">
        <v>22.14</v>
      </c>
      <c r="N9" s="27">
        <v>21.55</v>
      </c>
      <c r="O9" s="2"/>
      <c r="P9" s="3"/>
      <c r="Q9" s="3"/>
      <c r="R9" s="3"/>
      <c r="S9" s="3"/>
      <c r="T9" s="3"/>
      <c r="U9" s="3"/>
      <c r="V9" s="3"/>
      <c r="W9" s="2"/>
      <c r="X9" s="2"/>
    </row>
    <row r="10" spans="1:24" ht="18" customHeight="1">
      <c r="A10" s="3"/>
      <c r="B10" s="17" t="s">
        <v>16</v>
      </c>
      <c r="C10" s="29">
        <v>22.34</v>
      </c>
      <c r="D10" s="29">
        <v>20.509999999999998</v>
      </c>
      <c r="E10" s="29">
        <v>20.39</v>
      </c>
      <c r="F10" s="29">
        <v>19.32</v>
      </c>
      <c r="G10" s="29">
        <v>20.58</v>
      </c>
      <c r="H10" s="29">
        <v>18.93</v>
      </c>
      <c r="I10" s="29">
        <v>17.84</v>
      </c>
      <c r="J10" s="29">
        <v>22.41</v>
      </c>
      <c r="K10" s="29">
        <v>12.16</v>
      </c>
      <c r="L10" s="29">
        <v>18.77</v>
      </c>
      <c r="M10" s="29">
        <v>21.87</v>
      </c>
      <c r="N10" s="29">
        <v>20</v>
      </c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8" customHeight="1" thickBot="1">
      <c r="A11" s="3"/>
      <c r="B11" s="17" t="s">
        <v>17</v>
      </c>
      <c r="C11" s="29">
        <v>23.3</v>
      </c>
      <c r="D11" s="29">
        <v>21.95</v>
      </c>
      <c r="E11" s="29">
        <v>22.25</v>
      </c>
      <c r="F11" s="29">
        <v>19.91</v>
      </c>
      <c r="G11" s="29">
        <v>20.41</v>
      </c>
      <c r="H11" s="29">
        <v>19.58</v>
      </c>
      <c r="I11" s="29">
        <v>19.7</v>
      </c>
      <c r="J11" s="29">
        <v>19.95</v>
      </c>
      <c r="K11" s="29">
        <v>15.68</v>
      </c>
      <c r="L11" s="29">
        <v>21.03</v>
      </c>
      <c r="M11" s="29">
        <v>20.2</v>
      </c>
      <c r="N11" s="29">
        <v>22.54</v>
      </c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18" customHeight="1" thickTop="1">
      <c r="A12" s="3"/>
      <c r="B12" s="19" t="s">
        <v>20</v>
      </c>
      <c r="C12" s="20">
        <f>AVERAGE(C8:C11)</f>
        <v>22.9425</v>
      </c>
      <c r="D12" s="20">
        <f aca="true" t="shared" si="0" ref="D12:N12">AVERAGE(D8:D11)</f>
        <v>20.5825</v>
      </c>
      <c r="E12" s="20">
        <f t="shared" si="0"/>
        <v>19.009999999999998</v>
      </c>
      <c r="F12" s="20">
        <f t="shared" si="0"/>
        <v>18.4025</v>
      </c>
      <c r="G12" s="20">
        <f t="shared" si="0"/>
        <v>17.315</v>
      </c>
      <c r="H12" s="20">
        <f t="shared" si="0"/>
        <v>21.8175</v>
      </c>
      <c r="I12" s="20">
        <f t="shared" si="0"/>
        <v>17.767500000000002</v>
      </c>
      <c r="J12" s="20">
        <f t="shared" si="0"/>
        <v>17.255</v>
      </c>
      <c r="K12" s="20">
        <f t="shared" si="0"/>
        <v>15.387500000000001</v>
      </c>
      <c r="L12" s="20">
        <f t="shared" si="0"/>
        <v>18.2075</v>
      </c>
      <c r="M12" s="20">
        <f t="shared" si="0"/>
        <v>20.617500000000003</v>
      </c>
      <c r="N12" s="20">
        <f t="shared" si="0"/>
        <v>20.439999999999998</v>
      </c>
      <c r="O12" s="24"/>
      <c r="P12" s="2"/>
      <c r="Q12" s="2"/>
      <c r="R12" s="2"/>
      <c r="S12" s="2"/>
      <c r="T12" s="2"/>
      <c r="U12" s="2"/>
      <c r="V12" s="2"/>
      <c r="W12" s="2"/>
      <c r="X12" s="2"/>
    </row>
    <row r="13" spans="1:24" ht="18" customHeight="1" thickBot="1">
      <c r="A13" s="3"/>
      <c r="B13" s="21" t="s">
        <v>21</v>
      </c>
      <c r="C13" s="28">
        <v>22.61</v>
      </c>
      <c r="D13" s="28">
        <v>22.62</v>
      </c>
      <c r="E13" s="28">
        <v>20.89</v>
      </c>
      <c r="F13" s="28">
        <v>20.7</v>
      </c>
      <c r="G13" s="28">
        <v>20.46</v>
      </c>
      <c r="H13" s="28">
        <v>19.86</v>
      </c>
      <c r="I13" s="28">
        <v>20.64</v>
      </c>
      <c r="J13" s="28">
        <v>12.71</v>
      </c>
      <c r="K13" s="28"/>
      <c r="L13" s="28"/>
      <c r="M13" s="28"/>
      <c r="N13" s="28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18" customHeight="1" thickTop="1">
      <c r="A14" s="3"/>
      <c r="B14" s="19" t="s">
        <v>13</v>
      </c>
      <c r="C14" s="20">
        <f>IF(C13=0,"",C13-C12)</f>
        <v>-0.3324999999999996</v>
      </c>
      <c r="D14" s="20">
        <f>IF(D13="","",D13-D12)</f>
        <v>2.0375000000000014</v>
      </c>
      <c r="E14" s="20">
        <f aca="true" t="shared" si="1" ref="E14:N14">IF(E13="","",E13-E12)</f>
        <v>1.8800000000000026</v>
      </c>
      <c r="F14" s="20">
        <f t="shared" si="1"/>
        <v>2.2974999999999994</v>
      </c>
      <c r="G14" s="20">
        <f t="shared" si="1"/>
        <v>3.1449999999999996</v>
      </c>
      <c r="H14" s="20">
        <f t="shared" si="1"/>
        <v>-1.9574999999999996</v>
      </c>
      <c r="I14" s="20">
        <f t="shared" si="1"/>
        <v>2.8724999999999987</v>
      </c>
      <c r="J14" s="20">
        <f t="shared" si="1"/>
        <v>-4.544999999999998</v>
      </c>
      <c r="K14" s="20">
        <f t="shared" si="1"/>
      </c>
      <c r="L14" s="20">
        <f t="shared" si="1"/>
      </c>
      <c r="M14" s="20">
        <f t="shared" si="1"/>
      </c>
      <c r="N14" s="20">
        <f t="shared" si="1"/>
      </c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ht="18" customHeight="1">
      <c r="A15" s="3"/>
      <c r="B15" s="9" t="s">
        <v>13</v>
      </c>
      <c r="C15" s="23">
        <f>IF(C13=0,"",C14/C12)</f>
        <v>-0.014492753623188389</v>
      </c>
      <c r="D15" s="23">
        <f>IF(D13="","",D14/D12)</f>
        <v>0.09899186201870529</v>
      </c>
      <c r="E15" s="23">
        <f aca="true" t="shared" si="2" ref="E15:N15">IF(E13="","",E14/E12)</f>
        <v>0.09889531825355091</v>
      </c>
      <c r="F15" s="23">
        <f t="shared" si="2"/>
        <v>0.12484716750441513</v>
      </c>
      <c r="G15" s="23">
        <f t="shared" si="2"/>
        <v>0.181634421022235</v>
      </c>
      <c r="H15" s="23">
        <f t="shared" si="2"/>
        <v>-0.08972155379855619</v>
      </c>
      <c r="I15" s="23">
        <f t="shared" si="2"/>
        <v>0.16167159138877155</v>
      </c>
      <c r="J15" s="23">
        <f t="shared" si="2"/>
        <v>-0.26340191248913347</v>
      </c>
      <c r="K15" s="23">
        <f t="shared" si="2"/>
      </c>
      <c r="L15" s="23">
        <f t="shared" si="2"/>
      </c>
      <c r="M15" s="23">
        <f t="shared" si="2"/>
      </c>
      <c r="N15" s="23">
        <f t="shared" si="2"/>
      </c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ht="12" customHeight="1">
      <c r="A16" s="3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2"/>
      <c r="Q16" s="2"/>
      <c r="R16" s="2"/>
      <c r="S16" s="2"/>
      <c r="T16" s="2"/>
      <c r="U16" s="2"/>
      <c r="V16" s="2"/>
      <c r="W16" s="2"/>
      <c r="X16" s="2"/>
    </row>
    <row r="17" spans="1:24" ht="24.75" customHeight="1">
      <c r="A17" s="3"/>
      <c r="B17" s="31" t="s">
        <v>19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s="1" customFormat="1" ht="19.5" customHeight="1">
      <c r="A18" s="3"/>
      <c r="B18" s="7" t="s">
        <v>12</v>
      </c>
      <c r="C18" s="8" t="s">
        <v>0</v>
      </c>
      <c r="D18" s="8" t="s">
        <v>1</v>
      </c>
      <c r="E18" s="8" t="s">
        <v>2</v>
      </c>
      <c r="F18" s="8" t="s">
        <v>3</v>
      </c>
      <c r="G18" s="8" t="s">
        <v>4</v>
      </c>
      <c r="H18" s="8" t="s">
        <v>5</v>
      </c>
      <c r="I18" s="8" t="s">
        <v>6</v>
      </c>
      <c r="J18" s="8" t="s">
        <v>7</v>
      </c>
      <c r="K18" s="8" t="s">
        <v>8</v>
      </c>
      <c r="L18" s="8" t="s">
        <v>9</v>
      </c>
      <c r="M18" s="8" t="s">
        <v>10</v>
      </c>
      <c r="N18" s="8" t="s">
        <v>11</v>
      </c>
      <c r="O18" s="2"/>
      <c r="P18" s="3"/>
      <c r="Q18" s="3"/>
      <c r="R18" s="3"/>
      <c r="S18" s="3"/>
      <c r="T18" s="3"/>
      <c r="U18" s="3"/>
      <c r="V18" s="3"/>
      <c r="W18" s="3"/>
      <c r="X18" s="3"/>
    </row>
    <row r="19" spans="1:24" ht="18" customHeight="1">
      <c r="A19" s="3"/>
      <c r="B19" s="9" t="str">
        <f aca="true" t="shared" si="3" ref="B19:C22">B8</f>
        <v>FY 14 Actual</v>
      </c>
      <c r="C19" s="10">
        <f t="shared" si="3"/>
        <v>25.35</v>
      </c>
      <c r="D19" s="10">
        <f>C19+D8</f>
        <v>42.2</v>
      </c>
      <c r="E19" s="10">
        <f aca="true" t="shared" si="4" ref="E19:N19">D19+E8</f>
        <v>57.71</v>
      </c>
      <c r="F19" s="10">
        <f t="shared" si="4"/>
        <v>70.68</v>
      </c>
      <c r="G19" s="10">
        <f t="shared" si="4"/>
        <v>87.03</v>
      </c>
      <c r="H19" s="10">
        <f t="shared" si="4"/>
        <v>109.46000000000001</v>
      </c>
      <c r="I19" s="10">
        <f t="shared" si="4"/>
        <v>126.56</v>
      </c>
      <c r="J19" s="10">
        <f t="shared" si="4"/>
        <v>142.04</v>
      </c>
      <c r="K19" s="10">
        <f t="shared" si="4"/>
        <v>157.85999999999999</v>
      </c>
      <c r="L19" s="10">
        <f t="shared" si="4"/>
        <v>170.01999999999998</v>
      </c>
      <c r="M19" s="10">
        <f t="shared" si="4"/>
        <v>188.27999999999997</v>
      </c>
      <c r="N19" s="10">
        <f t="shared" si="4"/>
        <v>205.95</v>
      </c>
      <c r="O19" s="2"/>
      <c r="P19" s="3"/>
      <c r="Q19" s="3"/>
      <c r="R19" s="3"/>
      <c r="S19" s="3"/>
      <c r="T19" s="3"/>
      <c r="U19" s="3"/>
      <c r="V19" s="3"/>
      <c r="W19" s="2"/>
      <c r="X19" s="2"/>
    </row>
    <row r="20" spans="1:24" ht="18" customHeight="1">
      <c r="A20" s="3"/>
      <c r="B20" s="9" t="str">
        <f t="shared" si="3"/>
        <v>FY 15 Actual</v>
      </c>
      <c r="C20" s="10">
        <f t="shared" si="3"/>
        <v>20.78</v>
      </c>
      <c r="D20" s="10">
        <f>C20+D9</f>
        <v>43.800000000000004</v>
      </c>
      <c r="E20" s="10">
        <f aca="true" t="shared" si="5" ref="E20:N20">D20+E9</f>
        <v>61.690000000000005</v>
      </c>
      <c r="F20" s="10">
        <f t="shared" si="5"/>
        <v>83.10000000000001</v>
      </c>
      <c r="G20" s="10">
        <f t="shared" si="5"/>
        <v>95.02000000000001</v>
      </c>
      <c r="H20" s="10">
        <f t="shared" si="5"/>
        <v>121.35000000000001</v>
      </c>
      <c r="I20" s="10">
        <f t="shared" si="5"/>
        <v>137.78</v>
      </c>
      <c r="J20" s="10">
        <f t="shared" si="5"/>
        <v>148.96</v>
      </c>
      <c r="K20" s="10">
        <f t="shared" si="5"/>
        <v>166.85000000000002</v>
      </c>
      <c r="L20" s="10">
        <f t="shared" si="5"/>
        <v>187.72000000000003</v>
      </c>
      <c r="M20" s="10">
        <f t="shared" si="5"/>
        <v>209.86</v>
      </c>
      <c r="N20" s="10">
        <f t="shared" si="5"/>
        <v>231.41000000000003</v>
      </c>
      <c r="O20" s="2"/>
      <c r="P20" s="3"/>
      <c r="Q20" s="3"/>
      <c r="R20" s="3"/>
      <c r="S20" s="3"/>
      <c r="T20" s="3"/>
      <c r="U20" s="3"/>
      <c r="V20" s="3"/>
      <c r="W20" s="2"/>
      <c r="X20" s="2"/>
    </row>
    <row r="21" spans="1:24" ht="18" customHeight="1">
      <c r="A21" s="3"/>
      <c r="B21" s="17" t="str">
        <f t="shared" si="3"/>
        <v>FY 16 Actual</v>
      </c>
      <c r="C21" s="18">
        <f t="shared" si="3"/>
        <v>22.34</v>
      </c>
      <c r="D21" s="10">
        <f>C21+D10</f>
        <v>42.849999999999994</v>
      </c>
      <c r="E21" s="18">
        <f aca="true" t="shared" si="6" ref="E21:N21">D21+E10</f>
        <v>63.239999999999995</v>
      </c>
      <c r="F21" s="18">
        <f t="shared" si="6"/>
        <v>82.56</v>
      </c>
      <c r="G21" s="18">
        <f t="shared" si="6"/>
        <v>103.14</v>
      </c>
      <c r="H21" s="18">
        <f t="shared" si="6"/>
        <v>122.07</v>
      </c>
      <c r="I21" s="18">
        <f t="shared" si="6"/>
        <v>139.91</v>
      </c>
      <c r="J21" s="18">
        <f t="shared" si="6"/>
        <v>162.32</v>
      </c>
      <c r="K21" s="18">
        <f t="shared" si="6"/>
        <v>174.48</v>
      </c>
      <c r="L21" s="18">
        <f t="shared" si="6"/>
        <v>193.25</v>
      </c>
      <c r="M21" s="18">
        <f t="shared" si="6"/>
        <v>215.12</v>
      </c>
      <c r="N21" s="18">
        <f t="shared" si="6"/>
        <v>235.12</v>
      </c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8" customHeight="1" thickBot="1">
      <c r="A22" s="3"/>
      <c r="B22" s="17" t="str">
        <f t="shared" si="3"/>
        <v>FY 17 Actual</v>
      </c>
      <c r="C22" s="18">
        <f t="shared" si="3"/>
        <v>23.3</v>
      </c>
      <c r="D22" s="18">
        <f aca="true" t="shared" si="7" ref="D22:N22">IF(D11="","",C22+D11)</f>
        <v>45.25</v>
      </c>
      <c r="E22" s="18">
        <f t="shared" si="7"/>
        <v>67.5</v>
      </c>
      <c r="F22" s="18">
        <f t="shared" si="7"/>
        <v>87.41</v>
      </c>
      <c r="G22" s="18">
        <f t="shared" si="7"/>
        <v>107.82</v>
      </c>
      <c r="H22" s="18">
        <f t="shared" si="7"/>
        <v>127.39999999999999</v>
      </c>
      <c r="I22" s="18">
        <f t="shared" si="7"/>
        <v>147.1</v>
      </c>
      <c r="J22" s="18">
        <f t="shared" si="7"/>
        <v>167.04999999999998</v>
      </c>
      <c r="K22" s="18">
        <f t="shared" si="7"/>
        <v>182.73</v>
      </c>
      <c r="L22" s="18">
        <f t="shared" si="7"/>
        <v>203.76</v>
      </c>
      <c r="M22" s="18">
        <f t="shared" si="7"/>
        <v>223.95999999999998</v>
      </c>
      <c r="N22" s="18">
        <f t="shared" si="7"/>
        <v>246.49999999999997</v>
      </c>
      <c r="O22" s="2"/>
      <c r="P22" s="12"/>
      <c r="Q22" s="2"/>
      <c r="R22" s="2"/>
      <c r="S22" s="2"/>
      <c r="T22" s="2"/>
      <c r="U22" s="2"/>
      <c r="V22" s="2"/>
      <c r="W22" s="2"/>
      <c r="X22" s="2"/>
    </row>
    <row r="23" spans="1:24" ht="18" customHeight="1" thickTop="1">
      <c r="A23" s="3"/>
      <c r="B23" s="19" t="str">
        <f>B12</f>
        <v>AVG FY 14 - 17</v>
      </c>
      <c r="C23" s="20">
        <f>AVERAGE(C19:C22)</f>
        <v>22.9425</v>
      </c>
      <c r="D23" s="20">
        <f aca="true" t="shared" si="8" ref="D23:N23">AVERAGE(D19:D22)</f>
        <v>43.525</v>
      </c>
      <c r="E23" s="20">
        <f t="shared" si="8"/>
        <v>62.535</v>
      </c>
      <c r="F23" s="20">
        <f t="shared" si="8"/>
        <v>80.9375</v>
      </c>
      <c r="G23" s="20">
        <f t="shared" si="8"/>
        <v>98.2525</v>
      </c>
      <c r="H23" s="20">
        <f t="shared" si="8"/>
        <v>120.07</v>
      </c>
      <c r="I23" s="20">
        <f t="shared" si="8"/>
        <v>137.8375</v>
      </c>
      <c r="J23" s="20">
        <f t="shared" si="8"/>
        <v>155.0925</v>
      </c>
      <c r="K23" s="20">
        <f t="shared" si="8"/>
        <v>170.48000000000002</v>
      </c>
      <c r="L23" s="20">
        <f t="shared" si="8"/>
        <v>188.6875</v>
      </c>
      <c r="M23" s="20">
        <f t="shared" si="8"/>
        <v>209.305</v>
      </c>
      <c r="N23" s="20">
        <f t="shared" si="8"/>
        <v>229.745</v>
      </c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 ht="18" customHeight="1" thickBot="1">
      <c r="A24" s="3"/>
      <c r="B24" s="21" t="str">
        <f>B13</f>
        <v>FY 18 Actual</v>
      </c>
      <c r="C24" s="22">
        <f>C13</f>
        <v>22.61</v>
      </c>
      <c r="D24" s="22">
        <f>IF(D13="","",C24+D13)</f>
        <v>45.230000000000004</v>
      </c>
      <c r="E24" s="22">
        <f aca="true" t="shared" si="9" ref="E24:N24">IF(E13="","",D24+E13)</f>
        <v>66.12</v>
      </c>
      <c r="F24" s="22">
        <f t="shared" si="9"/>
        <v>86.82000000000001</v>
      </c>
      <c r="G24" s="22">
        <f t="shared" si="9"/>
        <v>107.28</v>
      </c>
      <c r="H24" s="22">
        <f t="shared" si="9"/>
        <v>127.14</v>
      </c>
      <c r="I24" s="22">
        <f t="shared" si="9"/>
        <v>147.78</v>
      </c>
      <c r="J24" s="22">
        <f t="shared" si="9"/>
        <v>160.49</v>
      </c>
      <c r="K24" s="22">
        <f t="shared" si="9"/>
      </c>
      <c r="L24" s="22">
        <f t="shared" si="9"/>
      </c>
      <c r="M24" s="22">
        <f t="shared" si="9"/>
      </c>
      <c r="N24" s="22">
        <f t="shared" si="9"/>
      </c>
      <c r="O24" s="2"/>
      <c r="P24" s="12"/>
      <c r="Q24" s="2"/>
      <c r="R24" s="2"/>
      <c r="S24" s="2"/>
      <c r="T24" s="2"/>
      <c r="U24" s="2"/>
      <c r="V24" s="2"/>
      <c r="W24" s="2"/>
      <c r="X24" s="2"/>
    </row>
    <row r="25" spans="1:24" ht="18" customHeight="1" thickTop="1">
      <c r="A25" s="3"/>
      <c r="B25" s="19" t="str">
        <f>B14</f>
        <v>Deviation from AVG</v>
      </c>
      <c r="C25" s="20">
        <f>IF(C24=0,"",C24-C23)</f>
        <v>-0.3324999999999996</v>
      </c>
      <c r="D25" s="20">
        <f>IF(D24="","",D24-D23)</f>
        <v>1.7050000000000054</v>
      </c>
      <c r="E25" s="20">
        <f aca="true" t="shared" si="10" ref="E25:N25">IF(E24="","",E24-E23)</f>
        <v>3.585000000000008</v>
      </c>
      <c r="F25" s="20">
        <f t="shared" si="10"/>
        <v>5.882500000000007</v>
      </c>
      <c r="G25" s="20">
        <f t="shared" si="10"/>
        <v>9.027500000000003</v>
      </c>
      <c r="H25" s="20">
        <f t="shared" si="10"/>
        <v>7.070000000000007</v>
      </c>
      <c r="I25" s="20">
        <f t="shared" si="10"/>
        <v>9.942499999999995</v>
      </c>
      <c r="J25" s="20">
        <f t="shared" si="10"/>
        <v>5.397500000000008</v>
      </c>
      <c r="K25" s="20">
        <f t="shared" si="10"/>
      </c>
      <c r="L25" s="20">
        <f t="shared" si="10"/>
      </c>
      <c r="M25" s="20">
        <f t="shared" si="10"/>
      </c>
      <c r="N25" s="20">
        <f t="shared" si="10"/>
      </c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8" customHeight="1">
      <c r="A26" s="3"/>
      <c r="B26" s="9" t="str">
        <f>B15</f>
        <v>Deviation from AVG</v>
      </c>
      <c r="C26" s="23">
        <f>IF(C24=0,"",C25/C23)</f>
        <v>-0.014492753623188389</v>
      </c>
      <c r="D26" s="23">
        <f>IF(D24="","",D25/D23)</f>
        <v>0.039172889144170144</v>
      </c>
      <c r="E26" s="23">
        <f aca="true" t="shared" si="11" ref="E26:N26">IF(E24="","",E25/E23)</f>
        <v>0.05732789637802843</v>
      </c>
      <c r="F26" s="23">
        <f t="shared" si="11"/>
        <v>0.07267953667953678</v>
      </c>
      <c r="G26" s="23">
        <f t="shared" si="11"/>
        <v>0.09188061372484164</v>
      </c>
      <c r="H26" s="23">
        <f t="shared" si="11"/>
        <v>0.05888231864745572</v>
      </c>
      <c r="I26" s="23">
        <f t="shared" si="11"/>
        <v>0.07213203953931256</v>
      </c>
      <c r="J26" s="23">
        <f t="shared" si="11"/>
        <v>0.03480181182197726</v>
      </c>
      <c r="K26" s="23">
        <f t="shared" si="11"/>
      </c>
      <c r="L26" s="23">
        <f t="shared" si="11"/>
      </c>
      <c r="M26" s="23">
        <f t="shared" si="11"/>
      </c>
      <c r="N26" s="23">
        <f t="shared" si="11"/>
      </c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ht="12" customHeight="1">
      <c r="A27" s="3"/>
      <c r="B27" s="13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24.75" customHeight="1">
      <c r="A28" s="3"/>
      <c r="B28" s="31" t="s">
        <v>19</v>
      </c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12.75">
      <c r="A29" s="3"/>
      <c r="B29" s="11"/>
      <c r="C29" s="1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2.75">
      <c r="A30" s="3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P30" s="2"/>
      <c r="Q30" s="2"/>
      <c r="R30" s="2"/>
      <c r="S30" s="2"/>
      <c r="T30" s="2"/>
      <c r="U30" s="2"/>
      <c r="V30" s="2"/>
      <c r="W30" s="2"/>
      <c r="X30" s="2"/>
    </row>
    <row r="31" spans="1:24" ht="12.75">
      <c r="A31" s="3"/>
      <c r="P31" s="2"/>
      <c r="Q31" s="2"/>
      <c r="R31" s="2"/>
      <c r="S31" s="2"/>
      <c r="T31" s="2"/>
      <c r="U31" s="2"/>
      <c r="V31" s="2"/>
      <c r="W31" s="2"/>
      <c r="X31" s="2"/>
    </row>
    <row r="32" spans="1:24" ht="12.75">
      <c r="A32" s="3"/>
      <c r="P32" s="2"/>
      <c r="Q32" s="2"/>
      <c r="R32" s="2"/>
      <c r="S32" s="2"/>
      <c r="T32" s="2"/>
      <c r="U32" s="2"/>
      <c r="V32" s="2"/>
      <c r="W32" s="2"/>
      <c r="X32" s="2"/>
    </row>
    <row r="33" spans="1:24" ht="12.75">
      <c r="A33" s="3"/>
      <c r="P33" s="2"/>
      <c r="Q33" s="2"/>
      <c r="R33" s="2"/>
      <c r="S33" s="2"/>
      <c r="T33" s="2"/>
      <c r="U33" s="2"/>
      <c r="V33" s="2"/>
      <c r="W33" s="2"/>
      <c r="X33" s="2"/>
    </row>
    <row r="34" spans="1:24" ht="12.75">
      <c r="A34" s="3"/>
      <c r="P34" s="2"/>
      <c r="Q34" s="2"/>
      <c r="R34" s="2"/>
      <c r="S34" s="2"/>
      <c r="T34" s="2"/>
      <c r="U34" s="2"/>
      <c r="V34" s="2"/>
      <c r="W34" s="2"/>
      <c r="X34" s="2"/>
    </row>
    <row r="35" spans="1:24" ht="12.75">
      <c r="A35" s="3"/>
      <c r="P35" s="2"/>
      <c r="Q35" s="2"/>
      <c r="R35" s="2"/>
      <c r="S35" s="2"/>
      <c r="T35" s="2"/>
      <c r="U35" s="2"/>
      <c r="V35" s="2"/>
      <c r="W35" s="2"/>
      <c r="X35" s="2"/>
    </row>
    <row r="36" spans="1:24" ht="12.75">
      <c r="A36" s="3"/>
      <c r="P36" s="2"/>
      <c r="Q36" s="2"/>
      <c r="R36" s="2"/>
      <c r="S36" s="2"/>
      <c r="T36" s="2"/>
      <c r="U36" s="2"/>
      <c r="V36" s="2"/>
      <c r="W36" s="2"/>
      <c r="X36" s="2"/>
    </row>
    <row r="37" spans="1:24" ht="12.75">
      <c r="A37" s="3"/>
      <c r="P37" s="2"/>
      <c r="Q37" s="2"/>
      <c r="R37" s="2"/>
      <c r="S37" s="2"/>
      <c r="T37" s="2"/>
      <c r="U37" s="2"/>
      <c r="V37" s="2"/>
      <c r="W37" s="2"/>
      <c r="X37" s="2"/>
    </row>
    <row r="38" spans="1:24" ht="12.75">
      <c r="A38" s="3"/>
      <c r="P38" s="2"/>
      <c r="Q38" s="2"/>
      <c r="R38" s="2"/>
      <c r="S38" s="2"/>
      <c r="T38" s="2"/>
      <c r="U38" s="2"/>
      <c r="V38" s="2"/>
      <c r="W38" s="2"/>
      <c r="X38" s="2"/>
    </row>
    <row r="39" spans="1:24" ht="12.75">
      <c r="A39" s="3"/>
      <c r="P39" s="2"/>
      <c r="Q39" s="2"/>
      <c r="R39" s="2"/>
      <c r="S39" s="2"/>
      <c r="T39" s="2"/>
      <c r="U39" s="2"/>
      <c r="V39" s="2"/>
      <c r="W39" s="2"/>
      <c r="X39" s="2"/>
    </row>
    <row r="40" spans="1:24" ht="12.75">
      <c r="A40" s="3"/>
      <c r="P40" s="2"/>
      <c r="Q40" s="2"/>
      <c r="R40" s="2"/>
      <c r="S40" s="2"/>
      <c r="T40" s="2"/>
      <c r="U40" s="2"/>
      <c r="V40" s="2"/>
      <c r="W40" s="2"/>
      <c r="X40" s="2"/>
    </row>
    <row r="41" spans="1:24" ht="12.75">
      <c r="A41" s="3"/>
      <c r="P41" s="2"/>
      <c r="Q41" s="2"/>
      <c r="R41" s="2"/>
      <c r="S41" s="2"/>
      <c r="T41" s="2"/>
      <c r="U41" s="2"/>
      <c r="V41" s="2"/>
      <c r="W41" s="2"/>
      <c r="X41" s="2"/>
    </row>
    <row r="42" spans="1:24" ht="12.75">
      <c r="A42" s="3"/>
      <c r="P42" s="2"/>
      <c r="Q42" s="2"/>
      <c r="R42" s="2"/>
      <c r="S42" s="2"/>
      <c r="T42" s="2"/>
      <c r="U42" s="2"/>
      <c r="V42" s="2"/>
      <c r="W42" s="2"/>
      <c r="X42" s="2"/>
    </row>
    <row r="43" spans="1:24" ht="12.75">
      <c r="A43" s="3"/>
      <c r="P43" s="2"/>
      <c r="Q43" s="2"/>
      <c r="R43" s="2"/>
      <c r="S43" s="2"/>
      <c r="T43" s="2"/>
      <c r="U43" s="2"/>
      <c r="V43" s="2"/>
      <c r="W43" s="2"/>
      <c r="X43" s="2"/>
    </row>
    <row r="44" spans="1:24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4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 ht="9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1:24" ht="12.75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24" ht="12.75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24" ht="12.75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24" ht="12.75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24" ht="12.75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1:24" ht="6" customHeight="1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1:24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1:24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</sheetData>
  <sheetProtection/>
  <mergeCells count="8">
    <mergeCell ref="B1:N1"/>
    <mergeCell ref="B6:N6"/>
    <mergeCell ref="B17:N17"/>
    <mergeCell ref="B28:N28"/>
    <mergeCell ref="I2:J2"/>
    <mergeCell ref="B2:H2"/>
    <mergeCell ref="B3:H3"/>
    <mergeCell ref="I3:J3"/>
  </mergeCells>
  <printOptions horizontalCentered="1"/>
  <pageMargins left="0.5" right="0.5" top="1" bottom="1" header="0.5" footer="0.5"/>
  <pageSetup horizontalDpi="600" verticalDpi="600" orientation="portrait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 Gingerich</dc:creator>
  <cp:keywords/>
  <dc:description/>
  <cp:lastModifiedBy>Barbara Dillon</cp:lastModifiedBy>
  <cp:lastPrinted>2012-05-14T17:22:40Z</cp:lastPrinted>
  <dcterms:created xsi:type="dcterms:W3CDTF">2003-12-05T13:40:19Z</dcterms:created>
  <dcterms:modified xsi:type="dcterms:W3CDTF">2018-03-12T18:59:11Z</dcterms:modified>
  <cp:category/>
  <cp:version/>
  <cp:contentType/>
  <cp:contentStatus/>
</cp:coreProperties>
</file>